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5" sheetId="1" r:id="rId1"/>
    <sheet name="2026-2027" sheetId="2" state="hidden" r:id="rId2"/>
  </sheets>
  <calcPr calcId="124519"/>
</workbook>
</file>

<file path=xl/calcChain.xml><?xml version="1.0" encoding="utf-8"?>
<calcChain xmlns="http://schemas.openxmlformats.org/spreadsheetml/2006/main">
  <c r="C42" i="1"/>
  <c r="C41" s="1"/>
  <c r="C38"/>
  <c r="C32"/>
  <c r="C28"/>
  <c r="C26"/>
  <c r="C19"/>
  <c r="C14"/>
  <c r="C10"/>
  <c r="C8"/>
  <c r="C6"/>
  <c r="C5" l="1"/>
  <c r="C48" l="1"/>
  <c r="D20" i="2"/>
  <c r="C20"/>
  <c r="D40" l="1"/>
  <c r="C40"/>
  <c r="C39" s="1"/>
  <c r="D32" l="1"/>
  <c r="C32"/>
  <c r="C7"/>
  <c r="D37"/>
  <c r="C37"/>
  <c r="D27"/>
  <c r="C27"/>
  <c r="D11"/>
  <c r="C11"/>
  <c r="D9"/>
  <c r="C9"/>
  <c r="D7"/>
  <c r="D29" l="1"/>
  <c r="D6" s="1"/>
  <c r="C29"/>
  <c r="C6" s="1"/>
  <c r="D39" l="1"/>
  <c r="D15" l="1"/>
  <c r="C15"/>
  <c r="D45" l="1"/>
  <c r="C45"/>
</calcChain>
</file>

<file path=xl/sharedStrings.xml><?xml version="1.0" encoding="utf-8"?>
<sst xmlns="http://schemas.openxmlformats.org/spreadsheetml/2006/main" count="178" uniqueCount="109">
  <si>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</si>
  <si>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</si>
  <si>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</si>
  <si>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</si>
  <si>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</si>
  <si>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</si>
  <si>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</si>
  <si>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</si>
  <si>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</si>
  <si>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</si>
  <si>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</si>
  <si>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</si>
  <si>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</si>
  <si>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</si>
  <si>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</si>
  <si>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</si>
  <si>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</si>
  <si>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</si>
  <si>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</si>
  <si>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</si>
  <si>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</si>
  <si>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</si>
  <si>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</si>
  <si>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</si>
  <si>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</si>
  <si>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</si>
  <si>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</si>
  <si>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</si>
  <si>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</si>
  <si>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</si>
  <si>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</si>
  <si>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</si>
  <si>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</si>
  <si>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</si>
  <si>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</si>
  <si>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</si>
  <si>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</si>
  <si>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</si>
  <si>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</si>
  <si>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</si>
  <si>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</si>
  <si>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</si>
  <si>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</si>
  <si>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</si>
  <si>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</si>
  <si>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</si>
  <si>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</si>
  <si>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</si>
  <si>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</si>
  <si>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</si>
  <si>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</si>
  <si>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</si>
  <si>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</si>
  <si>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</si>
  <si>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</si>
  <si>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</si>
  <si>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</si>
  <si>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</si>
  <si>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</si>
  <si>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</si>
  <si>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</si>
  <si>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</si>
  <si>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</si>
  <si>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</si>
  <si>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</si>
  <si>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</si>
  <si>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</si>
  <si>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</si>
  <si>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</si>
  <si>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</si>
  <si>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</si>
  <si>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</si>
  <si>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</si>
  <si>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</si>
  <si>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</si>
  <si>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</si>
  <si>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</si>
  <si>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</si>
  <si>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</si>
  <si>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</si>
  <si>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</si>
  <si>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</si>
  <si>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</si>
  <si>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</si>
  <si>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</si>
  <si>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</si>
  <si>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</si>
  <si>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</si>
  <si>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</si>
  <si>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</si>
  <si>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</si>
  <si>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</si>
  <si>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</si>
  <si>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</si>
  <si>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</si>
  <si>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Приложение 2</t>
  </si>
  <si>
    <t>1 17 14020 04 0000 150</t>
  </si>
  <si>
    <t>Средства самообложения граждан, зачисляемые в бюджеты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</si>
  <si>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</si>
  <si>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</si>
  <si>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к бюджету города Воткинска на 2025 год и</t>
  </si>
  <si>
    <t>на плановый период 2026 и 2027 годов</t>
  </si>
  <si>
    <t xml:space="preserve">Сумма                       (тыс. руб.)          на 2027 год         </t>
  </si>
  <si>
    <t xml:space="preserve">Сумма                        (тыс. руб.)                 на 2026 год        </t>
  </si>
  <si>
    <t xml:space="preserve"> Прогнозируемый общий объем доходов бюджета города Воткинска на плановый период 2026 и 2027 годов в соответствии с классификацией доходов бюджетов Российской Федерации
</t>
  </si>
  <si>
    <t>Оценка ожидаемого исполнения бюджета города Воткинска по доходам в 2025 году</t>
  </si>
  <si>
    <t xml:space="preserve">Оценка исполнения                   (тыс.руб.)          2025 год  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</si>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</sst>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3" fillId="0" borderId="0"/>
    <xf numFmtId="4" fontId="16" fillId="0" borderId="5">
      <alignment horizontal="right"/>
    </xf>
    <xf numFmtId="0" fontId="16" fillId="0" borderId="6">
      <alignment horizontal="left" wrapText="1"/>
    </xf>
    <xf numFmtId="0" fontId="16" fillId="0" borderId="7"/>
    <xf numFmtId="0" fontId="16" fillId="0" borderId="0">
      <alignment horizontal="center"/>
    </xf>
    <xf numFmtId="0" fontId="14" fillId="0" borderId="7"/>
    <xf numFmtId="0" fontId="15" fillId="0" borderId="0">
      <alignment horizontal="center"/>
    </xf>
    <xf numFmtId="0" fontId="15" fillId="0" borderId="7"/>
    <xf numFmtId="0" fontId="16" fillId="0" borderId="8">
      <alignment horizontal="left" wrapText="1"/>
    </xf>
    <xf numFmtId="0" fontId="16" fillId="0" borderId="9">
      <alignment horizontal="left" wrapText="1" indent="1"/>
    </xf>
    <xf numFmtId="0" fontId="16" fillId="0" borderId="8">
      <alignment horizontal="left" wrapText="1" indent="2"/>
    </xf>
    <xf numFmtId="0" fontId="16" fillId="0" borderId="6">
      <alignment horizontal="left" wrapText="1" indent="2"/>
    </xf>
    <xf numFmtId="49" fontId="16" fillId="0" borderId="7">
      <alignment horizontal="left"/>
    </xf>
    <xf numFmtId="49" fontId="16" fillId="0" borderId="10">
      <alignment horizontal="center" wrapText="1"/>
    </xf>
    <xf numFmtId="49" fontId="16" fillId="0" borderId="10">
      <alignment horizontal="left" wrapText="1"/>
    </xf>
    <xf numFmtId="49" fontId="16" fillId="0" borderId="10">
      <alignment horizontal="center" shrinkToFit="1"/>
    </xf>
    <xf numFmtId="49" fontId="16" fillId="0" borderId="5">
      <alignment horizontal="center" shrinkToFit="1"/>
    </xf>
    <xf numFmtId="0" fontId="16" fillId="0" borderId="11">
      <alignment horizontal="left" wrapText="1"/>
    </xf>
    <xf numFmtId="0" fontId="16" fillId="0" borderId="6">
      <alignment horizontal="left" wrapText="1" indent="1"/>
    </xf>
    <xf numFmtId="0" fontId="16" fillId="0" borderId="11">
      <alignment horizontal="left" wrapText="1" indent="2"/>
    </xf>
    <xf numFmtId="0" fontId="14" fillId="0" borderId="12"/>
    <xf numFmtId="0" fontId="14" fillId="0" borderId="13"/>
    <xf numFmtId="49" fontId="16" fillId="0" borderId="14">
      <alignment horizontal="center"/>
    </xf>
    <xf numFmtId="0" fontId="14" fillId="0" borderId="0"/>
    <xf numFmtId="49" fontId="16" fillId="0" borderId="15">
      <alignment horizontal="center" vertical="center" wrapText="1"/>
    </xf>
    <xf numFmtId="49" fontId="16" fillId="0" borderId="15">
      <alignment horizontal="center" vertical="center" wrapText="1"/>
    </xf>
    <xf numFmtId="4" fontId="17" fillId="3" borderId="15">
      <alignment horizontal="right" vertical="top" shrinkToFit="1"/>
    </xf>
    <xf numFmtId="49" fontId="16" fillId="0" borderId="16">
      <alignment horizontal="center" wrapText="1"/>
    </xf>
    <xf numFmtId="49" fontId="16" fillId="0" borderId="17">
      <alignment horizontal="center" wrapText="1"/>
    </xf>
    <xf numFmtId="49" fontId="16" fillId="0" borderId="0"/>
    <xf numFmtId="49" fontId="16" fillId="0" borderId="18">
      <alignment horizontal="center"/>
    </xf>
    <xf numFmtId="49" fontId="16" fillId="0" borderId="19">
      <alignment horizontal="center"/>
    </xf>
    <xf numFmtId="49" fontId="16" fillId="0" borderId="15">
      <alignment horizontal="center" vertical="center" wrapText="1"/>
    </xf>
    <xf numFmtId="49" fontId="16" fillId="0" borderId="20">
      <alignment horizontal="center" vertical="center" wrapText="1"/>
    </xf>
    <xf numFmtId="4" fontId="16" fillId="0" borderId="15">
      <alignment horizontal="right"/>
    </xf>
    <xf numFmtId="4" fontId="17" fillId="4" borderId="15">
      <alignment horizontal="right" vertical="top" shrinkToFit="1"/>
    </xf>
    <xf numFmtId="49" fontId="16" fillId="0" borderId="21">
      <alignment horizontal="center"/>
    </xf>
    <xf numFmtId="4" fontId="16" fillId="0" borderId="22">
      <alignment horizontal="right"/>
    </xf>
    <xf numFmtId="0" fontId="16" fillId="0" borderId="9">
      <alignment horizontal="left" wrapText="1"/>
    </xf>
    <xf numFmtId="49" fontId="16" fillId="0" borderId="5">
      <alignment horizontal="center"/>
    </xf>
    <xf numFmtId="49" fontId="16" fillId="0" borderId="7"/>
  </cellStyleXfs>
  <cellXfs count="8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vertical="top" wrapText="1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10" fillId="0" borderId="0" xfId="0" applyFont="1"/>
    <xf numFmtId="3" fontId="6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4" fillId="0" borderId="1" xfId="0" applyNumberFormat="1" applyFont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0" fontId="4" fillId="0" borderId="1" xfId="0" applyFont="1" applyBorder="1"/>
    <xf numFmtId="164" fontId="6" fillId="0" borderId="1" xfId="0" applyNumberFormat="1" applyFont="1" applyBorder="1" applyAlignment="1">
      <alignment horizontal="right" vertical="center"/>
    </xf>
    <xf numFmtId="0" fontId="8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5" fillId="2" borderId="1" xfId="0" applyNumberFormat="1" applyFont="1" applyFill="1" applyBorder="1" applyAlignment="1">
      <alignment horizontal="right" vertical="top" wrapText="1"/>
    </xf>
    <xf numFmtId="0" fontId="8" fillId="2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11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2" fillId="0" borderId="0" xfId="0" applyFont="1"/>
    <xf numFmtId="0" fontId="8" fillId="0" borderId="1" xfId="0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3" fontId="5" fillId="0" borderId="1" xfId="1" applyNumberFormat="1" applyFont="1" applyBorder="1" applyAlignment="1">
      <alignment horizontal="right" vertical="top" wrapText="1"/>
    </xf>
    <xf numFmtId="0" fontId="0" fillId="0" borderId="0" xfId="0" applyFill="1"/>
    <xf numFmtId="164" fontId="4" fillId="0" borderId="1" xfId="0" applyNumberFormat="1" applyFont="1" applyFill="1" applyBorder="1" applyAlignment="1">
      <alignment horizontal="right"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4" fontId="0" fillId="0" borderId="0" xfId="0" applyNumberFormat="1"/>
    <xf numFmtId="164" fontId="3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/>
    <xf numFmtId="164" fontId="4" fillId="0" borderId="1" xfId="0" applyNumberFormat="1" applyFont="1" applyFill="1" applyBorder="1" applyAlignment="1"/>
    <xf numFmtId="164" fontId="4" fillId="2" borderId="1" xfId="0" applyNumberFormat="1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 applyProtection="1">
      <alignment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0" fillId="0" borderId="0" xfId="0" applyFont="1" applyAlignment="1"/>
    <xf numFmtId="0" fontId="1" fillId="0" borderId="0" xfId="0" applyFont="1" applyAlignment="1">
      <alignment horizontal="right"/>
    </xf>
  </cellXfs>
  <cellStyles count="42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8"/>
  <sheetViews>
    <sheetView tabSelected="1" topLeftCell="A37" workbookViewId="0">
      <selection activeCell="C48" sqref="C48"/>
    </sheetView>
  </sheetViews>
  <sheetFormatPr defaultRowHeight="15"/>
  <cols>
    <col min="1" max="1" width="21.5703125" style="1" customWidth="1"/>
    <col min="2" max="2" width="57.42578125" style="2" customWidth="1"/>
    <col min="3" max="3" width="13.5703125" customWidth="1"/>
  </cols>
  <sheetData>
    <row r="1" spans="1:4" ht="20.45" customHeight="1">
      <c r="A1" s="74" t="s">
        <v>105</v>
      </c>
      <c r="B1" s="74"/>
      <c r="C1" s="74"/>
    </row>
    <row r="2" spans="1:4">
      <c r="A2" s="71"/>
      <c r="B2" s="71"/>
    </row>
    <row r="3" spans="1:4" ht="29.45" customHeight="1">
      <c r="A3" s="67" t="s">
        <v>0</v>
      </c>
      <c r="B3" s="69" t="s">
        <v>1</v>
      </c>
      <c r="C3" s="72" t="s">
        <v>106</v>
      </c>
    </row>
    <row r="4" spans="1:4" ht="24.6" customHeight="1">
      <c r="A4" s="68"/>
      <c r="B4" s="70"/>
      <c r="C4" s="73"/>
    </row>
    <row r="5" spans="1:4" ht="17.25" customHeight="1">
      <c r="A5" s="33" t="s">
        <v>75</v>
      </c>
      <c r="B5" s="3" t="s">
        <v>2</v>
      </c>
      <c r="C5" s="60">
        <f>C6+C8+C10+C14+C18+C19+C26+C28+C32+C37+C38+C17</f>
        <v>1130711.2</v>
      </c>
      <c r="D5" s="55"/>
    </row>
    <row r="6" spans="1:4" ht="15.75" customHeight="1">
      <c r="A6" s="33" t="s">
        <v>3</v>
      </c>
      <c r="B6" s="3" t="s">
        <v>4</v>
      </c>
      <c r="C6" s="60">
        <f>C7</f>
        <v>765144</v>
      </c>
      <c r="D6" s="53"/>
    </row>
    <row r="7" spans="1:4">
      <c r="A7" s="34" t="s">
        <v>76</v>
      </c>
      <c r="B7" s="4" t="s">
        <v>5</v>
      </c>
      <c r="C7" s="61">
        <v>765144</v>
      </c>
    </row>
    <row r="8" spans="1:4" ht="26.25" customHeight="1">
      <c r="A8" s="35" t="s">
        <v>77</v>
      </c>
      <c r="B8" s="18" t="s">
        <v>33</v>
      </c>
      <c r="C8" s="60">
        <f>C9</f>
        <v>27227</v>
      </c>
    </row>
    <row r="9" spans="1:4" ht="28.5" customHeight="1">
      <c r="A9" s="36" t="s">
        <v>34</v>
      </c>
      <c r="B9" s="12" t="s">
        <v>41</v>
      </c>
      <c r="C9" s="61">
        <v>27227</v>
      </c>
    </row>
    <row r="10" spans="1:4" ht="18" customHeight="1">
      <c r="A10" s="33" t="s">
        <v>78</v>
      </c>
      <c r="B10" s="3" t="s">
        <v>6</v>
      </c>
      <c r="C10" s="60">
        <f>SUM(C11:C13)</f>
        <v>35071</v>
      </c>
    </row>
    <row r="11" spans="1:4" ht="26.25" customHeight="1">
      <c r="A11" s="37" t="s">
        <v>79</v>
      </c>
      <c r="B11" s="28" t="s">
        <v>70</v>
      </c>
      <c r="C11" s="61">
        <v>15776</v>
      </c>
    </row>
    <row r="12" spans="1:4">
      <c r="A12" s="37" t="s">
        <v>7</v>
      </c>
      <c r="B12" s="28" t="s">
        <v>8</v>
      </c>
      <c r="C12" s="61">
        <v>115</v>
      </c>
    </row>
    <row r="13" spans="1:4" ht="27.75" customHeight="1">
      <c r="A13" s="34" t="s">
        <v>62</v>
      </c>
      <c r="B13" s="4" t="s">
        <v>65</v>
      </c>
      <c r="C13" s="61">
        <v>19180</v>
      </c>
    </row>
    <row r="14" spans="1:4" ht="18" customHeight="1">
      <c r="A14" s="33" t="s">
        <v>9</v>
      </c>
      <c r="B14" s="3" t="s">
        <v>10</v>
      </c>
      <c r="C14" s="60">
        <f>SUM(C15:C16)</f>
        <v>141577</v>
      </c>
    </row>
    <row r="15" spans="1:4">
      <c r="A15" s="34" t="s">
        <v>80</v>
      </c>
      <c r="B15" s="4" t="s">
        <v>11</v>
      </c>
      <c r="C15" s="62">
        <v>66024</v>
      </c>
    </row>
    <row r="16" spans="1:4">
      <c r="A16" s="34" t="s">
        <v>81</v>
      </c>
      <c r="B16" s="4" t="s">
        <v>12</v>
      </c>
      <c r="C16" s="62">
        <v>75553</v>
      </c>
    </row>
    <row r="17" spans="1:3" s="47" customFormat="1" ht="25.5">
      <c r="A17" s="33" t="s">
        <v>88</v>
      </c>
      <c r="B17" s="3" t="s">
        <v>92</v>
      </c>
      <c r="C17" s="63">
        <v>30</v>
      </c>
    </row>
    <row r="18" spans="1:3" ht="20.25" customHeight="1">
      <c r="A18" s="33" t="s">
        <v>82</v>
      </c>
      <c r="B18" s="3" t="s">
        <v>13</v>
      </c>
      <c r="C18" s="63">
        <v>34049</v>
      </c>
    </row>
    <row r="19" spans="1:3" ht="26.25" customHeight="1">
      <c r="A19" s="33" t="s">
        <v>14</v>
      </c>
      <c r="B19" s="3" t="s">
        <v>15</v>
      </c>
      <c r="C19" s="63">
        <f>SUM(C20:C25)</f>
        <v>48040</v>
      </c>
    </row>
    <row r="20" spans="1:3" ht="60.75" customHeight="1">
      <c r="A20" s="34" t="s">
        <v>16</v>
      </c>
      <c r="B20" s="4" t="s">
        <v>68</v>
      </c>
      <c r="C20" s="64">
        <v>36091</v>
      </c>
    </row>
    <row r="21" spans="1:3" ht="54" customHeight="1">
      <c r="A21" s="34" t="s">
        <v>17</v>
      </c>
      <c r="B21" s="4" t="s">
        <v>51</v>
      </c>
      <c r="C21" s="64">
        <v>1019</v>
      </c>
    </row>
    <row r="22" spans="1:3" ht="26.45" customHeight="1">
      <c r="A22" s="34" t="s">
        <v>93</v>
      </c>
      <c r="B22" s="4" t="s">
        <v>94</v>
      </c>
      <c r="C22" s="64">
        <v>1200</v>
      </c>
    </row>
    <row r="23" spans="1:3" ht="42" hidden="1" customHeight="1">
      <c r="A23" s="34" t="s">
        <v>18</v>
      </c>
      <c r="B23" s="4" t="s">
        <v>35</v>
      </c>
      <c r="C23" s="64"/>
    </row>
    <row r="24" spans="1:3" ht="65.25" customHeight="1">
      <c r="A24" s="34" t="s">
        <v>83</v>
      </c>
      <c r="B24" s="4" t="s">
        <v>52</v>
      </c>
      <c r="C24" s="64">
        <v>4730</v>
      </c>
    </row>
    <row r="25" spans="1:3" ht="81" customHeight="1">
      <c r="A25" s="37" t="s">
        <v>71</v>
      </c>
      <c r="B25" s="28" t="s">
        <v>72</v>
      </c>
      <c r="C25" s="64">
        <v>5000</v>
      </c>
    </row>
    <row r="26" spans="1:3" ht="12.75" customHeight="1">
      <c r="A26" s="33" t="s">
        <v>84</v>
      </c>
      <c r="B26" s="3" t="s">
        <v>19</v>
      </c>
      <c r="C26" s="63">
        <f>C27</f>
        <v>1990</v>
      </c>
    </row>
    <row r="27" spans="1:3" ht="16.5" customHeight="1">
      <c r="A27" s="34" t="s">
        <v>85</v>
      </c>
      <c r="B27" s="4" t="s">
        <v>53</v>
      </c>
      <c r="C27" s="62">
        <v>1990</v>
      </c>
    </row>
    <row r="28" spans="1:3" ht="25.5">
      <c r="A28" s="38" t="s">
        <v>30</v>
      </c>
      <c r="B28" s="3" t="s">
        <v>48</v>
      </c>
      <c r="C28" s="63">
        <f>SUM(C29:C31)</f>
        <v>475</v>
      </c>
    </row>
    <row r="29" spans="1:3" ht="25.5">
      <c r="A29" s="50" t="s">
        <v>98</v>
      </c>
      <c r="B29" s="49" t="s">
        <v>99</v>
      </c>
      <c r="C29" s="62">
        <v>275</v>
      </c>
    </row>
    <row r="30" spans="1:3" ht="29.25" customHeight="1">
      <c r="A30" s="39" t="s">
        <v>63</v>
      </c>
      <c r="B30" s="40" t="s">
        <v>50</v>
      </c>
      <c r="C30" s="65">
        <v>80</v>
      </c>
    </row>
    <row r="31" spans="1:3" ht="18" customHeight="1">
      <c r="A31" s="32" t="s">
        <v>64</v>
      </c>
      <c r="B31" s="14" t="s">
        <v>20</v>
      </c>
      <c r="C31" s="65">
        <v>120</v>
      </c>
    </row>
    <row r="32" spans="1:3" ht="25.5">
      <c r="A32" s="33" t="s">
        <v>21</v>
      </c>
      <c r="B32" s="3" t="s">
        <v>22</v>
      </c>
      <c r="C32" s="66">
        <f>SUM(C33:C36)</f>
        <v>66488</v>
      </c>
    </row>
    <row r="33" spans="1:4" ht="68.25" customHeight="1">
      <c r="A33" s="34" t="s">
        <v>36</v>
      </c>
      <c r="B33" s="4" t="s">
        <v>60</v>
      </c>
      <c r="C33" s="64">
        <v>48000</v>
      </c>
    </row>
    <row r="34" spans="1:4" ht="40.5" customHeight="1">
      <c r="A34" s="34" t="s">
        <v>23</v>
      </c>
      <c r="B34" s="4" t="s">
        <v>54</v>
      </c>
      <c r="C34" s="64">
        <v>17165</v>
      </c>
    </row>
    <row r="35" spans="1:4" ht="40.5" customHeight="1">
      <c r="A35" s="34" t="s">
        <v>107</v>
      </c>
      <c r="B35" s="4" t="s">
        <v>108</v>
      </c>
      <c r="C35" s="64">
        <v>23</v>
      </c>
    </row>
    <row r="36" spans="1:4" ht="68.25" customHeight="1">
      <c r="A36" s="37" t="s">
        <v>73</v>
      </c>
      <c r="B36" s="28" t="s">
        <v>74</v>
      </c>
      <c r="C36" s="64">
        <v>1300</v>
      </c>
    </row>
    <row r="37" spans="1:4">
      <c r="A37" s="33" t="s">
        <v>24</v>
      </c>
      <c r="B37" s="3" t="s">
        <v>25</v>
      </c>
      <c r="C37" s="63">
        <v>2557.6999999999998</v>
      </c>
    </row>
    <row r="38" spans="1:4" ht="18.75" customHeight="1">
      <c r="A38" s="41" t="s">
        <v>26</v>
      </c>
      <c r="B38" s="42" t="s">
        <v>42</v>
      </c>
      <c r="C38" s="63">
        <f>C39+C40</f>
        <v>8062.5</v>
      </c>
    </row>
    <row r="39" spans="1:4" ht="27.6" customHeight="1">
      <c r="A39" s="43" t="s">
        <v>96</v>
      </c>
      <c r="B39" s="48" t="s">
        <v>97</v>
      </c>
      <c r="C39" s="62">
        <v>4544.8999999999996</v>
      </c>
      <c r="D39" s="54"/>
    </row>
    <row r="40" spans="1:4" ht="13.5" customHeight="1">
      <c r="A40" s="43" t="s">
        <v>67</v>
      </c>
      <c r="B40" s="44" t="s">
        <v>66</v>
      </c>
      <c r="C40" s="62">
        <v>3517.6</v>
      </c>
    </row>
    <row r="41" spans="1:4">
      <c r="A41" s="5" t="s">
        <v>86</v>
      </c>
      <c r="B41" s="6" t="s">
        <v>27</v>
      </c>
      <c r="C41" s="56">
        <f>C42+C47</f>
        <v>3187584.8000000003</v>
      </c>
      <c r="D41" s="55"/>
    </row>
    <row r="42" spans="1:4" ht="28.5" customHeight="1">
      <c r="A42" s="5" t="s">
        <v>87</v>
      </c>
      <c r="B42" s="20" t="s">
        <v>43</v>
      </c>
      <c r="C42" s="56">
        <f>SUM(C43:C46)</f>
        <v>3175234.2</v>
      </c>
      <c r="D42" s="55"/>
    </row>
    <row r="43" spans="1:4">
      <c r="A43" s="26" t="s">
        <v>44</v>
      </c>
      <c r="B43" s="7" t="s">
        <v>37</v>
      </c>
      <c r="C43" s="57">
        <v>153015.29999999999</v>
      </c>
      <c r="D43" s="55"/>
    </row>
    <row r="44" spans="1:4" ht="25.5">
      <c r="A44" s="26" t="s">
        <v>46</v>
      </c>
      <c r="B44" s="7" t="s">
        <v>61</v>
      </c>
      <c r="C44" s="57">
        <v>1161168.3</v>
      </c>
      <c r="D44" s="55"/>
    </row>
    <row r="45" spans="1:4">
      <c r="A45" s="26" t="s">
        <v>45</v>
      </c>
      <c r="B45" s="7" t="s">
        <v>38</v>
      </c>
      <c r="C45" s="57">
        <v>1328729.3</v>
      </c>
      <c r="D45" s="55"/>
    </row>
    <row r="46" spans="1:4">
      <c r="A46" s="26" t="s">
        <v>49</v>
      </c>
      <c r="B46" s="7" t="s">
        <v>28</v>
      </c>
      <c r="C46" s="58">
        <v>532321.30000000005</v>
      </c>
      <c r="D46" s="55"/>
    </row>
    <row r="47" spans="1:4" ht="15" customHeight="1">
      <c r="A47" s="5" t="s">
        <v>31</v>
      </c>
      <c r="B47" s="6" t="s">
        <v>69</v>
      </c>
      <c r="C47" s="59">
        <v>12350.6</v>
      </c>
      <c r="D47" s="55"/>
    </row>
    <row r="48" spans="1:4">
      <c r="A48" s="5"/>
      <c r="B48" s="6" t="s">
        <v>29</v>
      </c>
      <c r="C48" s="56">
        <f>(C41+C5)</f>
        <v>4318296</v>
      </c>
      <c r="D48" s="55"/>
    </row>
  </sheetData>
  <mergeCells count="5">
    <mergeCell ref="A3:A4"/>
    <mergeCell ref="B3:B4"/>
    <mergeCell ref="A2:B2"/>
    <mergeCell ref="C3:C4"/>
    <mergeCell ref="A1:C1"/>
  </mergeCells>
  <printOptions horizontalCentered="1"/>
  <pageMargins left="0.31496062992125984" right="0.31496062992125984" top="0.55118110236220474" bottom="0.55118110236220474" header="0.31496062992125984" footer="0.31496062992125984"/>
  <pageSetup paperSize="9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7"/>
  <sheetViews>
    <sheetView workbookViewId="0">
      <selection activeCell="C40" sqref="C40"/>
    </sheetView>
  </sheetViews>
  <sheetFormatPr defaultRowHeight="15"/>
  <cols>
    <col min="1" max="1" width="23" style="16" customWidth="1"/>
    <col min="2" max="2" width="38.85546875" customWidth="1"/>
    <col min="3" max="3" width="13.7109375" customWidth="1"/>
    <col min="4" max="4" width="13.5703125" customWidth="1"/>
  </cols>
  <sheetData>
    <row r="1" spans="1:4">
      <c r="C1" s="81" t="s">
        <v>95</v>
      </c>
      <c r="D1" s="81"/>
    </row>
    <row r="2" spans="1:4">
      <c r="B2" s="81" t="s">
        <v>100</v>
      </c>
      <c r="C2" s="81"/>
      <c r="D2" s="81"/>
    </row>
    <row r="3" spans="1:4" ht="25.5" customHeight="1">
      <c r="A3" s="75" t="s">
        <v>101</v>
      </c>
      <c r="B3" s="76"/>
      <c r="C3" s="76"/>
      <c r="D3" s="77"/>
    </row>
    <row r="4" spans="1:4" ht="39.75" customHeight="1">
      <c r="A4" s="78" t="s">
        <v>104</v>
      </c>
      <c r="B4" s="79"/>
      <c r="C4" s="79"/>
      <c r="D4" s="80"/>
    </row>
    <row r="5" spans="1:4" ht="42" customHeight="1">
      <c r="A5" s="15" t="s">
        <v>0</v>
      </c>
      <c r="B5" s="15" t="s">
        <v>1</v>
      </c>
      <c r="C5" s="17" t="s">
        <v>103</v>
      </c>
      <c r="D5" s="17" t="s">
        <v>102</v>
      </c>
    </row>
    <row r="6" spans="1:4" ht="15.75" customHeight="1">
      <c r="A6" s="29" t="s">
        <v>75</v>
      </c>
      <c r="B6" s="18" t="s">
        <v>32</v>
      </c>
      <c r="C6" s="8">
        <f>C7+C9+C11+C15+C19+C20+C27+C29+C32+C36+C37+C18</f>
        <v>1017124</v>
      </c>
      <c r="D6" s="8">
        <f>D7+D9+D11+D15+D19+D20+D27+D29+D32+D36+D37+D18</f>
        <v>1059266</v>
      </c>
    </row>
    <row r="7" spans="1:4">
      <c r="A7" s="29" t="s">
        <v>3</v>
      </c>
      <c r="B7" s="18" t="s">
        <v>4</v>
      </c>
      <c r="C7" s="8">
        <f>C8</f>
        <v>729302</v>
      </c>
      <c r="D7" s="8">
        <f>D8</f>
        <v>732518</v>
      </c>
    </row>
    <row r="8" spans="1:4">
      <c r="A8" s="30" t="s">
        <v>76</v>
      </c>
      <c r="B8" s="14" t="s">
        <v>5</v>
      </c>
      <c r="C8" s="9">
        <v>729302</v>
      </c>
      <c r="D8" s="9">
        <v>732518</v>
      </c>
    </row>
    <row r="9" spans="1:4" ht="40.5" customHeight="1">
      <c r="A9" s="29" t="s">
        <v>77</v>
      </c>
      <c r="B9" s="18" t="s">
        <v>33</v>
      </c>
      <c r="C9" s="8">
        <f>C10</f>
        <v>28092</v>
      </c>
      <c r="D9" s="8">
        <f>D10</f>
        <v>36870</v>
      </c>
    </row>
    <row r="10" spans="1:4" ht="38.25">
      <c r="A10" s="30" t="s">
        <v>34</v>
      </c>
      <c r="B10" s="14" t="s">
        <v>41</v>
      </c>
      <c r="C10" s="9">
        <v>28092</v>
      </c>
      <c r="D10" s="9">
        <v>36870</v>
      </c>
    </row>
    <row r="11" spans="1:4" ht="15.75" customHeight="1">
      <c r="A11" s="29" t="s">
        <v>89</v>
      </c>
      <c r="B11" s="18" t="s">
        <v>6</v>
      </c>
      <c r="C11" s="8">
        <f>C13+C14+C12</f>
        <v>39214</v>
      </c>
      <c r="D11" s="8">
        <f>D13+D14+D12</f>
        <v>39214</v>
      </c>
    </row>
    <row r="12" spans="1:4" ht="30" customHeight="1">
      <c r="A12" s="46" t="s">
        <v>90</v>
      </c>
      <c r="B12" s="28" t="s">
        <v>70</v>
      </c>
      <c r="C12" s="9">
        <v>14724</v>
      </c>
      <c r="D12" s="9">
        <v>14724</v>
      </c>
    </row>
    <row r="13" spans="1:4">
      <c r="A13" s="30" t="s">
        <v>7</v>
      </c>
      <c r="B13" s="14" t="s">
        <v>8</v>
      </c>
      <c r="C13" s="9">
        <v>1310</v>
      </c>
      <c r="D13" s="9">
        <v>1310</v>
      </c>
    </row>
    <row r="14" spans="1:4" ht="28.5" customHeight="1">
      <c r="A14" s="30" t="s">
        <v>62</v>
      </c>
      <c r="B14" s="14" t="s">
        <v>65</v>
      </c>
      <c r="C14" s="9">
        <v>23180</v>
      </c>
      <c r="D14" s="9">
        <v>23180</v>
      </c>
    </row>
    <row r="15" spans="1:4">
      <c r="A15" s="29" t="s">
        <v>9</v>
      </c>
      <c r="B15" s="18" t="s">
        <v>10</v>
      </c>
      <c r="C15" s="8">
        <f>C16+C17</f>
        <v>141577</v>
      </c>
      <c r="D15" s="8">
        <f>D16+D17</f>
        <v>141577</v>
      </c>
    </row>
    <row r="16" spans="1:4">
      <c r="A16" s="30" t="s">
        <v>80</v>
      </c>
      <c r="B16" s="14" t="s">
        <v>11</v>
      </c>
      <c r="C16" s="9">
        <v>66024</v>
      </c>
      <c r="D16" s="9">
        <v>66024</v>
      </c>
    </row>
    <row r="17" spans="1:4" ht="20.25" customHeight="1">
      <c r="A17" s="30" t="s">
        <v>91</v>
      </c>
      <c r="B17" s="14" t="s">
        <v>12</v>
      </c>
      <c r="C17" s="9">
        <v>75553</v>
      </c>
      <c r="D17" s="9">
        <v>75553</v>
      </c>
    </row>
    <row r="18" spans="1:4" ht="29.45" customHeight="1">
      <c r="A18" s="33" t="s">
        <v>88</v>
      </c>
      <c r="B18" s="3" t="s">
        <v>92</v>
      </c>
      <c r="C18" s="8">
        <v>100</v>
      </c>
      <c r="D18" s="8">
        <v>100</v>
      </c>
    </row>
    <row r="19" spans="1:4">
      <c r="A19" s="29" t="s">
        <v>82</v>
      </c>
      <c r="B19" s="18" t="s">
        <v>13</v>
      </c>
      <c r="C19" s="21">
        <v>14049</v>
      </c>
      <c r="D19" s="8">
        <v>14049</v>
      </c>
    </row>
    <row r="20" spans="1:4" ht="51.75" customHeight="1">
      <c r="A20" s="29" t="s">
        <v>14</v>
      </c>
      <c r="B20" s="18" t="s">
        <v>15</v>
      </c>
      <c r="C20" s="8">
        <f>SUM(C21:C26)</f>
        <v>41802</v>
      </c>
      <c r="D20" s="8">
        <f>SUM(D21:D26)</f>
        <v>41865</v>
      </c>
    </row>
    <row r="21" spans="1:4" ht="91.9" customHeight="1">
      <c r="A21" s="30" t="s">
        <v>16</v>
      </c>
      <c r="B21" s="14" t="s">
        <v>55</v>
      </c>
      <c r="C21" s="9">
        <v>31091</v>
      </c>
      <c r="D21" s="9">
        <v>31091</v>
      </c>
    </row>
    <row r="22" spans="1:4" ht="96" customHeight="1">
      <c r="A22" s="26" t="s">
        <v>17</v>
      </c>
      <c r="B22" s="4" t="s">
        <v>56</v>
      </c>
      <c r="C22" s="11">
        <v>1019</v>
      </c>
      <c r="D22" s="24">
        <v>1019</v>
      </c>
    </row>
    <row r="23" spans="1:4" ht="43.15" customHeight="1">
      <c r="A23" s="34" t="s">
        <v>93</v>
      </c>
      <c r="B23" s="4" t="s">
        <v>94</v>
      </c>
      <c r="C23" s="11">
        <v>1409</v>
      </c>
      <c r="D23" s="24">
        <v>1472</v>
      </c>
    </row>
    <row r="24" spans="1:4" ht="66.75" hidden="1" customHeight="1">
      <c r="A24" s="30" t="s">
        <v>18</v>
      </c>
      <c r="B24" s="14" t="s">
        <v>57</v>
      </c>
      <c r="C24" s="9"/>
      <c r="D24" s="9"/>
    </row>
    <row r="25" spans="1:4" ht="92.25" customHeight="1">
      <c r="A25" s="30" t="s">
        <v>83</v>
      </c>
      <c r="B25" s="4" t="s">
        <v>58</v>
      </c>
      <c r="C25" s="9">
        <v>4730</v>
      </c>
      <c r="D25" s="9">
        <v>4730</v>
      </c>
    </row>
    <row r="26" spans="1:4" ht="117.75" customHeight="1">
      <c r="A26" s="37" t="s">
        <v>71</v>
      </c>
      <c r="B26" s="28" t="s">
        <v>72</v>
      </c>
      <c r="C26" s="9">
        <v>3553</v>
      </c>
      <c r="D26" s="9">
        <v>3553</v>
      </c>
    </row>
    <row r="27" spans="1:4" ht="25.5">
      <c r="A27" s="29" t="s">
        <v>84</v>
      </c>
      <c r="B27" s="18" t="s">
        <v>19</v>
      </c>
      <c r="C27" s="8">
        <f>C28</f>
        <v>2990</v>
      </c>
      <c r="D27" s="8">
        <f>D28</f>
        <v>2990</v>
      </c>
    </row>
    <row r="28" spans="1:4" ht="29.25" customHeight="1">
      <c r="A28" s="30" t="s">
        <v>85</v>
      </c>
      <c r="B28" s="14" t="s">
        <v>53</v>
      </c>
      <c r="C28" s="9">
        <v>2990</v>
      </c>
      <c r="D28" s="9">
        <v>2990</v>
      </c>
    </row>
    <row r="29" spans="1:4" ht="42.75" customHeight="1">
      <c r="A29" s="29" t="s">
        <v>30</v>
      </c>
      <c r="B29" s="18" t="s">
        <v>48</v>
      </c>
      <c r="C29" s="8">
        <f>C30+C31</f>
        <v>300</v>
      </c>
      <c r="D29" s="8">
        <f>D30+D31</f>
        <v>300</v>
      </c>
    </row>
    <row r="30" spans="1:4" ht="39" customHeight="1">
      <c r="A30" s="31" t="s">
        <v>63</v>
      </c>
      <c r="B30" s="25" t="s">
        <v>50</v>
      </c>
      <c r="C30" s="13">
        <v>150</v>
      </c>
      <c r="D30" s="10">
        <v>150</v>
      </c>
    </row>
    <row r="31" spans="1:4" ht="28.5" customHeight="1">
      <c r="A31" s="32" t="s">
        <v>64</v>
      </c>
      <c r="B31" s="14" t="s">
        <v>20</v>
      </c>
      <c r="C31" s="9">
        <v>150</v>
      </c>
      <c r="D31" s="9">
        <v>150</v>
      </c>
    </row>
    <row r="32" spans="1:4" ht="25.5" customHeight="1">
      <c r="A32" s="29" t="s">
        <v>21</v>
      </c>
      <c r="B32" s="18" t="s">
        <v>22</v>
      </c>
      <c r="C32" s="8">
        <f>C33+C34+C35</f>
        <v>12171</v>
      </c>
      <c r="D32" s="8">
        <f>D33+D34+D35</f>
        <v>42221</v>
      </c>
    </row>
    <row r="33" spans="1:4" ht="108.6" customHeight="1">
      <c r="A33" s="30" t="s">
        <v>36</v>
      </c>
      <c r="B33" s="19" t="s">
        <v>60</v>
      </c>
      <c r="C33" s="9">
        <v>906</v>
      </c>
      <c r="D33" s="9">
        <v>15921</v>
      </c>
    </row>
    <row r="34" spans="1:4" ht="51">
      <c r="A34" s="26" t="s">
        <v>23</v>
      </c>
      <c r="B34" s="4" t="s">
        <v>59</v>
      </c>
      <c r="C34" s="9">
        <v>10965</v>
      </c>
      <c r="D34" s="9">
        <v>26000</v>
      </c>
    </row>
    <row r="35" spans="1:4" ht="105" customHeight="1">
      <c r="A35" s="37" t="s">
        <v>73</v>
      </c>
      <c r="B35" s="28" t="s">
        <v>74</v>
      </c>
      <c r="C35" s="9">
        <v>300</v>
      </c>
      <c r="D35" s="9">
        <v>300</v>
      </c>
    </row>
    <row r="36" spans="1:4" ht="27.75" customHeight="1">
      <c r="A36" s="29" t="s">
        <v>24</v>
      </c>
      <c r="B36" s="18" t="s">
        <v>25</v>
      </c>
      <c r="C36" s="8">
        <v>3567</v>
      </c>
      <c r="D36" s="8">
        <v>3602</v>
      </c>
    </row>
    <row r="37" spans="1:4" ht="20.25" customHeight="1">
      <c r="A37" s="29" t="s">
        <v>26</v>
      </c>
      <c r="B37" s="20" t="s">
        <v>42</v>
      </c>
      <c r="C37" s="8">
        <f>C38</f>
        <v>3960</v>
      </c>
      <c r="D37" s="21">
        <f>D38</f>
        <v>3960</v>
      </c>
    </row>
    <row r="38" spans="1:4" ht="25.5" customHeight="1">
      <c r="A38" s="45" t="s">
        <v>67</v>
      </c>
      <c r="B38" s="44" t="s">
        <v>66</v>
      </c>
      <c r="C38" s="9">
        <v>3960</v>
      </c>
      <c r="D38" s="22">
        <v>3960</v>
      </c>
    </row>
    <row r="39" spans="1:4" ht="17.25" customHeight="1">
      <c r="A39" s="29" t="s">
        <v>86</v>
      </c>
      <c r="B39" s="18" t="s">
        <v>27</v>
      </c>
      <c r="C39" s="21">
        <f>SUM(C40)</f>
        <v>2513985.4</v>
      </c>
      <c r="D39" s="21">
        <f>SUM(D40)</f>
        <v>2652558</v>
      </c>
    </row>
    <row r="40" spans="1:4" ht="38.25">
      <c r="A40" s="29" t="s">
        <v>87</v>
      </c>
      <c r="B40" s="20" t="s">
        <v>43</v>
      </c>
      <c r="C40" s="52">
        <f>SUM(C41:C44)</f>
        <v>2513985.4</v>
      </c>
      <c r="D40" s="21">
        <f>SUM(D41:D44)</f>
        <v>2652558</v>
      </c>
    </row>
    <row r="41" spans="1:4" ht="25.5">
      <c r="A41" s="30" t="s">
        <v>44</v>
      </c>
      <c r="B41" s="14" t="s">
        <v>39</v>
      </c>
      <c r="C41" s="22">
        <v>109959</v>
      </c>
      <c r="D41" s="9">
        <v>109959</v>
      </c>
    </row>
    <row r="42" spans="1:4" ht="38.25">
      <c r="A42" s="30" t="s">
        <v>47</v>
      </c>
      <c r="B42" s="7" t="s">
        <v>61</v>
      </c>
      <c r="C42" s="22">
        <v>620391.1</v>
      </c>
      <c r="D42" s="9">
        <v>645568.4</v>
      </c>
    </row>
    <row r="43" spans="1:4" ht="25.5">
      <c r="A43" s="30" t="s">
        <v>45</v>
      </c>
      <c r="B43" s="14" t="s">
        <v>40</v>
      </c>
      <c r="C43" s="27">
        <v>1437325.2</v>
      </c>
      <c r="D43" s="27">
        <v>1554466.3</v>
      </c>
    </row>
    <row r="44" spans="1:4">
      <c r="A44" s="26" t="s">
        <v>49</v>
      </c>
      <c r="B44" s="7" t="s">
        <v>28</v>
      </c>
      <c r="C44" s="27">
        <v>346310.1</v>
      </c>
      <c r="D44" s="27">
        <v>342564.3</v>
      </c>
    </row>
    <row r="45" spans="1:4">
      <c r="A45" s="30"/>
      <c r="B45" s="23" t="s">
        <v>29</v>
      </c>
      <c r="C45" s="21">
        <f>SUM(C39,C6)</f>
        <v>3531109.4</v>
      </c>
      <c r="D45" s="21">
        <f>SUM(D39,D6)</f>
        <v>3711824</v>
      </c>
    </row>
    <row r="46" spans="1:4">
      <c r="B46" s="51"/>
      <c r="C46" s="51"/>
      <c r="D46" s="51"/>
    </row>
    <row r="47" spans="1:4">
      <c r="B47" s="51"/>
      <c r="C47" s="51"/>
      <c r="D47" s="51"/>
    </row>
  </sheetData>
  <mergeCells count="4">
    <mergeCell ref="A3:D3"/>
    <mergeCell ref="A4:D4"/>
    <mergeCell ref="C1:D1"/>
    <mergeCell ref="B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3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2025-03-17T09:44:18Z</cp:lastPrinted>
  <dcterms:created xsi:type="dcterms:W3CDTF">2016-03-29T11:31:48Z</dcterms:created>
  <dcterms:modified xsi:type="dcterms:W3CDTF">2025-10-08T05:33:17Z</dcterms:modified>
</cp:coreProperties>
</file>